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B60" i="1"/>
  <c r="B34" i="1" l="1"/>
  <c r="B10" i="1"/>
  <c r="B12" i="1" s="1"/>
  <c r="B26" i="1" s="1"/>
  <c r="B27" i="1" l="1"/>
  <c r="B29" i="1" s="1"/>
  <c r="B41" i="1" s="1"/>
  <c r="B31" i="1" l="1"/>
  <c r="B42" i="1" s="1"/>
  <c r="B16" i="1" s="1"/>
  <c r="B44" i="1" l="1"/>
  <c r="B37" i="1" s="1"/>
  <c r="B35" i="1"/>
  <c r="B36" i="1" s="1"/>
  <c r="B38" i="1" s="1"/>
  <c r="B21" i="1"/>
  <c r="B23" i="1" s="1"/>
  <c r="B43" i="1"/>
  <c r="B39" i="1" l="1"/>
</calcChain>
</file>

<file path=xl/comments1.xml><?xml version="1.0" encoding="utf-8"?>
<comments xmlns="http://schemas.openxmlformats.org/spreadsheetml/2006/main">
  <authors>
    <author>Owner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<sst xmlns="http://schemas.openxmlformats.org/spreadsheetml/2006/main" count="48" uniqueCount="47">
  <si>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SOURCES AND USES STATEMENT</t>
  </si>
  <si>
    <t>Uses of Proceeds:</t>
  </si>
  <si>
    <t>Amount</t>
  </si>
  <si>
    <t>Sources of Proceeds:</t>
  </si>
  <si>
    <t>Amount of Collateral Already Owned (bldg, land, equipment,etc.)</t>
  </si>
  <si>
    <t>Amount Needed from Equity</t>
  </si>
  <si>
    <t>Fee Percentage from Equity (enter .03 for 3%)</t>
  </si>
  <si>
    <t>DLCC Fees</t>
  </si>
  <si>
    <t>Facilities Cost</t>
  </si>
  <si>
    <t>Equipment and Vehicles</t>
  </si>
  <si>
    <t>Supplies and Advertising</t>
  </si>
  <si>
    <t>Total Startup Costs</t>
  </si>
  <si>
    <t>Total Uses of Funds</t>
  </si>
  <si>
    <t>Other Working Capital Required (interest Carry plus Other)</t>
  </si>
  <si>
    <t>Total Amount of Cash Down Payment4</t>
  </si>
  <si>
    <t>Owner Savings</t>
  </si>
  <si>
    <t>IRA</t>
  </si>
  <si>
    <t>Home Equity Loan</t>
  </si>
  <si>
    <t>Working Capital Loan</t>
  </si>
  <si>
    <t>Purpose of Loan (New Construction, Cash Out Refi, etc.)</t>
  </si>
  <si>
    <t>New Construction</t>
  </si>
  <si>
    <t>Total Project Cost (Including Land, and All Expenses)</t>
  </si>
  <si>
    <t>Amount Equity Needed (if 25% Required)</t>
  </si>
  <si>
    <t>Is 25% required? YES=1 NO=0</t>
  </si>
  <si>
    <t>Amount Needed from Debt</t>
  </si>
  <si>
    <t>Fee Percentage from Debt</t>
  </si>
  <si>
    <t>DLCC Equity Success Fee</t>
  </si>
  <si>
    <t>DLCC Debt Success Fee</t>
  </si>
  <si>
    <t>Adjusted Equity Needed</t>
  </si>
  <si>
    <t>Total Amount of Project</t>
  </si>
  <si>
    <t>Total DLCC Fees</t>
  </si>
  <si>
    <t>Sub Total</t>
  </si>
  <si>
    <t>Less Equity Down Payment (including fees and all sources)</t>
  </si>
  <si>
    <t>Total Debt Needed</t>
  </si>
  <si>
    <t>Percentage Down Payment to Debt</t>
  </si>
  <si>
    <t>TOTALS (Sources of Down Payment before fees and equity)</t>
  </si>
  <si>
    <t>(Please Include a DETAILED list of Expenses with Financials)</t>
  </si>
  <si>
    <t>List of Soft Costs:</t>
  </si>
  <si>
    <t>Engineering</t>
  </si>
  <si>
    <t>Architectural Expenses</t>
  </si>
  <si>
    <t>Consulting Fees</t>
  </si>
  <si>
    <t>Envronmentals</t>
  </si>
  <si>
    <t>Appraisals</t>
  </si>
  <si>
    <t>Other</t>
  </si>
  <si>
    <t>Percentage Down Payment (before equity injection)</t>
  </si>
  <si>
    <t>Other Costs (See Below detailed List)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</si>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</sst>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64" fontId="2" fillId="0" borderId="0" xfId="0" applyNumberFormat="1" applyFont="1"/>
    <xf numFmtId="9" fontId="2" fillId="0" borderId="0" xfId="2" applyFont="1"/>
    <xf numFmtId="10" fontId="0" fillId="0" borderId="0" xfId="2" applyNumberFormat="1" applyFont="1"/>
    <xf numFmtId="10" fontId="2" fillId="0" borderId="0" xfId="2" applyNumberFormat="1" applyFont="1"/>
    <xf numFmtId="44" fontId="2" fillId="0" borderId="0" xfId="1" applyFont="1"/>
    <xf numFmtId="44" fontId="0" fillId="0" borderId="0" xfId="0" applyNumberFormat="1"/>
    <xf numFmtId="44" fontId="2" fillId="0" borderId="0" xfId="0" applyNumberFormat="1" applyFont="1"/>
    <xf numFmtId="44" fontId="6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5" fillId="0" borderId="0" xfId="0" applyNumberFormat="1" applyFont="1" applyProtection="1">
      <protection locked="0"/>
    </xf>
    <xf numFmtId="10" fontId="0" fillId="0" borderId="0" xfId="2" applyNumberFormat="1" applyFont="1" applyProtection="1">
      <protection locked="0"/>
    </xf>
    <xf numFmtId="44" fontId="0" fillId="0" borderId="0" xfId="1" applyFont="1" applyProtection="1">
      <protection locked="0"/>
    </xf>
    <xf numFmtId="164" fontId="2" fillId="0" borderId="0" xfId="0" applyNumberFormat="1" applyFont="1" applyProtection="1"/>
    <xf numFmtId="44" fontId="2" fillId="0" borderId="0" xfId="1" applyFont="1" applyProtection="1"/>
    <xf numFmtId="44" fontId="5" fillId="0" borderId="0" xfId="1" applyFont="1" applyProtection="1">
      <protection locked="0"/>
    </xf>
    <xf numFmtId="44" fontId="7" fillId="0" borderId="0" xfId="2" applyNumberFormat="1" applyFont="1"/>
    <xf numFmtId="0" fontId="0" fillId="0" borderId="0" xfId="0" applyFont="1" applyAlignment="1">
      <alignment horizontal="center"/>
    </xf>
    <xf numFmtId="44" fontId="0" fillId="0" borderId="0" xfId="0" applyNumberFormat="1" applyProtection="1">
      <protection locked="0"/>
    </xf>
    <xf numFmtId="44" fontId="6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2" fillId="0" borderId="0" xfId="1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3"/>
  <sheetViews>
    <sheetView tabSelected="1" topLeftCell="A15" workbookViewId="0">
      <selection activeCell="B21" sqref="B21"/>
    </sheetView>
  </sheetViews>
  <sheetFormatPr defaultRowHeight="15" x14ac:dyDescent="0.25"/>
  <cols>
    <col min="1" max="1" width="60.42578125" customWidth="1"/>
    <col min="2" max="2" width="32.5703125" customWidth="1"/>
  </cols>
  <sheetData>
    <row r="1" spans="1:2" ht="18.75" x14ac:dyDescent="0.3">
      <c r="A1" s="14" t="s">
        <v>0</v>
      </c>
    </row>
    <row r="2" spans="1:2" x14ac:dyDescent="0.25">
      <c r="A2" s="1" t="s">
        <v>21</v>
      </c>
      <c r="B2" s="9">
        <v>6000000</v>
      </c>
    </row>
    <row r="3" spans="1:2" x14ac:dyDescent="0.25">
      <c r="A3" t="s">
        <v>19</v>
      </c>
      <c r="B3" s="15" t="s">
        <v>20</v>
      </c>
    </row>
    <row r="5" spans="1:2" x14ac:dyDescent="0.25">
      <c r="A5" s="1" t="s">
        <v>3</v>
      </c>
      <c r="B5" s="16"/>
    </row>
    <row r="6" spans="1:2" x14ac:dyDescent="0.25">
      <c r="A6" t="s">
        <v>15</v>
      </c>
      <c r="B6" s="20">
        <v>150000</v>
      </c>
    </row>
    <row r="7" spans="1:2" x14ac:dyDescent="0.25">
      <c r="A7" s="13" t="s">
        <v>16</v>
      </c>
      <c r="B7" s="20">
        <v>100000</v>
      </c>
    </row>
    <row r="8" spans="1:2" x14ac:dyDescent="0.25">
      <c r="A8" t="s">
        <v>17</v>
      </c>
      <c r="B8" s="20">
        <v>50000</v>
      </c>
    </row>
    <row r="9" spans="1:2" x14ac:dyDescent="0.25">
      <c r="A9" t="s">
        <v>18</v>
      </c>
      <c r="B9" s="23">
        <v>0</v>
      </c>
    </row>
    <row r="10" spans="1:2" x14ac:dyDescent="0.25">
      <c r="A10" t="s">
        <v>14</v>
      </c>
      <c r="B10" s="5">
        <f>SUM(B6:B9)</f>
        <v>300000</v>
      </c>
    </row>
    <row r="11" spans="1:2" x14ac:dyDescent="0.25">
      <c r="A11" t="s">
        <v>4</v>
      </c>
      <c r="B11" s="18">
        <v>700000</v>
      </c>
    </row>
    <row r="12" spans="1:2" x14ac:dyDescent="0.25">
      <c r="A12" s="1" t="s">
        <v>35</v>
      </c>
      <c r="B12" s="5">
        <f>SUM(B10:B11)</f>
        <v>1000000</v>
      </c>
    </row>
    <row r="14" spans="1:2" x14ac:dyDescent="0.25">
      <c r="A14" s="1" t="s">
        <v>1</v>
      </c>
      <c r="B14" s="2" t="s">
        <v>2</v>
      </c>
    </row>
    <row r="15" spans="1:2" x14ac:dyDescent="0.25">
      <c r="A15" s="3" t="s">
        <v>36</v>
      </c>
      <c r="B15" s="25"/>
    </row>
    <row r="16" spans="1:2" x14ac:dyDescent="0.25">
      <c r="A16" t="s">
        <v>7</v>
      </c>
      <c r="B16" s="10">
        <f>B41+B42</f>
        <v>102500</v>
      </c>
    </row>
    <row r="17" spans="1:2" x14ac:dyDescent="0.25">
      <c r="A17" t="s">
        <v>8</v>
      </c>
      <c r="B17" s="20">
        <v>2500000</v>
      </c>
    </row>
    <row r="18" spans="1:2" x14ac:dyDescent="0.25">
      <c r="A18" t="s">
        <v>9</v>
      </c>
      <c r="B18" s="20">
        <v>1050000</v>
      </c>
    </row>
    <row r="19" spans="1:2" x14ac:dyDescent="0.25">
      <c r="A19" t="s">
        <v>10</v>
      </c>
      <c r="B19" s="26">
        <v>120000</v>
      </c>
    </row>
    <row r="20" spans="1:2" ht="17.25" x14ac:dyDescent="0.4">
      <c r="A20" t="s">
        <v>45</v>
      </c>
      <c r="B20" s="27">
        <f>B60</f>
        <v>450000</v>
      </c>
    </row>
    <row r="21" spans="1:2" x14ac:dyDescent="0.25">
      <c r="A21" s="1" t="s">
        <v>11</v>
      </c>
      <c r="B21" s="11">
        <f>SUM(B16:B20)</f>
        <v>4222500</v>
      </c>
    </row>
    <row r="22" spans="1:2" x14ac:dyDescent="0.25">
      <c r="A22" t="s">
        <v>13</v>
      </c>
      <c r="B22" s="26">
        <v>880000</v>
      </c>
    </row>
    <row r="23" spans="1:2" x14ac:dyDescent="0.25">
      <c r="A23" s="1" t="s">
        <v>12</v>
      </c>
      <c r="B23" s="11">
        <f>B21+B22</f>
        <v>5102500</v>
      </c>
    </row>
    <row r="24" spans="1:2" x14ac:dyDescent="0.25">
      <c r="B24" s="7"/>
    </row>
    <row r="26" spans="1:2" x14ac:dyDescent="0.25">
      <c r="A26" s="1" t="s">
        <v>44</v>
      </c>
      <c r="B26" s="6">
        <f>B12/(B2-B12)</f>
        <v>0.2</v>
      </c>
    </row>
    <row r="27" spans="1:2" x14ac:dyDescent="0.25">
      <c r="A27" t="s">
        <v>22</v>
      </c>
      <c r="B27" s="9">
        <f>(0.25*(B2-B12)-B12)</f>
        <v>250000</v>
      </c>
    </row>
    <row r="28" spans="1:2" x14ac:dyDescent="0.25">
      <c r="A28" t="s">
        <v>23</v>
      </c>
      <c r="B28" s="28">
        <v>1</v>
      </c>
    </row>
    <row r="29" spans="1:2" x14ac:dyDescent="0.25">
      <c r="A29" t="s">
        <v>5</v>
      </c>
      <c r="B29" s="21">
        <f>IF(B28=1,B27,0)</f>
        <v>250000</v>
      </c>
    </row>
    <row r="30" spans="1:2" x14ac:dyDescent="0.25">
      <c r="A30" t="s">
        <v>6</v>
      </c>
      <c r="B30" s="19">
        <v>0.03</v>
      </c>
    </row>
    <row r="31" spans="1:2" x14ac:dyDescent="0.25">
      <c r="A31" t="s">
        <v>24</v>
      </c>
      <c r="B31" s="22">
        <f>B2-B12-B29</f>
        <v>4750000</v>
      </c>
    </row>
    <row r="32" spans="1:2" x14ac:dyDescent="0.25">
      <c r="A32" t="s">
        <v>25</v>
      </c>
      <c r="B32" s="19">
        <v>0.02</v>
      </c>
    </row>
    <row r="33" spans="1:2" x14ac:dyDescent="0.25">
      <c r="B33" s="9"/>
    </row>
    <row r="34" spans="1:2" x14ac:dyDescent="0.25">
      <c r="A34" s="1" t="s">
        <v>29</v>
      </c>
      <c r="B34" s="11">
        <f>B2</f>
        <v>6000000</v>
      </c>
    </row>
    <row r="35" spans="1:2" ht="17.25" x14ac:dyDescent="0.4">
      <c r="A35" s="1" t="s">
        <v>30</v>
      </c>
      <c r="B35" s="24">
        <f>B16</f>
        <v>102500</v>
      </c>
    </row>
    <row r="36" spans="1:2" x14ac:dyDescent="0.25">
      <c r="A36" s="1" t="s">
        <v>31</v>
      </c>
      <c r="B36" s="11">
        <f>SUM(B34:B35)</f>
        <v>6102500</v>
      </c>
    </row>
    <row r="37" spans="1:2" ht="17.25" x14ac:dyDescent="0.4">
      <c r="A37" t="s">
        <v>32</v>
      </c>
      <c r="B37" s="12">
        <f>B44+B12</f>
        <v>1352500</v>
      </c>
    </row>
    <row r="38" spans="1:2" x14ac:dyDescent="0.25">
      <c r="A38" s="1" t="s">
        <v>33</v>
      </c>
      <c r="B38" s="11">
        <f>B36-B37</f>
        <v>4750000</v>
      </c>
    </row>
    <row r="39" spans="1:2" x14ac:dyDescent="0.25">
      <c r="A39" t="s">
        <v>34</v>
      </c>
      <c r="B39" s="8">
        <f>B37/B38</f>
        <v>0.28473684210526318</v>
      </c>
    </row>
    <row r="41" spans="1:2" x14ac:dyDescent="0.25">
      <c r="A41" t="s">
        <v>26</v>
      </c>
      <c r="B41" s="4">
        <f>0.03*B29</f>
        <v>7500</v>
      </c>
    </row>
    <row r="42" spans="1:2" ht="17.25" x14ac:dyDescent="0.4">
      <c r="A42" t="s">
        <v>27</v>
      </c>
      <c r="B42" s="12">
        <f>B32*B31</f>
        <v>95000</v>
      </c>
    </row>
    <row r="43" spans="1:2" x14ac:dyDescent="0.25">
      <c r="A43" t="s">
        <v>30</v>
      </c>
      <c r="B43" s="5">
        <f>B41+B42</f>
        <v>102500</v>
      </c>
    </row>
    <row r="44" spans="1:2" x14ac:dyDescent="0.25">
      <c r="A44" t="s">
        <v>28</v>
      </c>
      <c r="B44" s="11">
        <f>B16+B29</f>
        <v>352500</v>
      </c>
    </row>
    <row r="47" spans="1:2" x14ac:dyDescent="0.25">
      <c r="A47" s="1" t="s">
        <v>37</v>
      </c>
    </row>
    <row r="48" spans="1:2" x14ac:dyDescent="0.25">
      <c r="A48" t="s">
        <v>38</v>
      </c>
      <c r="B48" s="20">
        <v>50000</v>
      </c>
    </row>
    <row r="49" spans="1:2" x14ac:dyDescent="0.25">
      <c r="A49" t="s">
        <v>39</v>
      </c>
      <c r="B49" s="20">
        <v>100000</v>
      </c>
    </row>
    <row r="50" spans="1:2" x14ac:dyDescent="0.25">
      <c r="A50" t="s">
        <v>40</v>
      </c>
      <c r="B50" s="20">
        <v>100000</v>
      </c>
    </row>
    <row r="51" spans="1:2" x14ac:dyDescent="0.25">
      <c r="A51" t="s">
        <v>41</v>
      </c>
      <c r="B51" s="20">
        <v>50000</v>
      </c>
    </row>
    <row r="52" spans="1:2" x14ac:dyDescent="0.25">
      <c r="A52" t="s">
        <v>42</v>
      </c>
      <c r="B52" s="20">
        <v>50000</v>
      </c>
    </row>
    <row r="53" spans="1:2" x14ac:dyDescent="0.25">
      <c r="A53" t="s">
        <v>43</v>
      </c>
      <c r="B53" s="20">
        <v>100000</v>
      </c>
    </row>
    <row r="54" spans="1:2" x14ac:dyDescent="0.25">
      <c r="B54" s="17"/>
    </row>
    <row r="55" spans="1:2" x14ac:dyDescent="0.25">
      <c r="B55" s="17"/>
    </row>
    <row r="56" spans="1:2" x14ac:dyDescent="0.25">
      <c r="B56" s="17"/>
    </row>
    <row r="57" spans="1:2" x14ac:dyDescent="0.25">
      <c r="B57" s="17"/>
    </row>
    <row r="58" spans="1:2" x14ac:dyDescent="0.25">
      <c r="B58" s="17"/>
    </row>
    <row r="59" spans="1:2" x14ac:dyDescent="0.25">
      <c r="B59" s="17"/>
    </row>
    <row r="60" spans="1:2" x14ac:dyDescent="0.25">
      <c r="A60" s="1" t="s">
        <v>46</v>
      </c>
      <c r="B60" s="29">
        <f>SUM(B48:B59)</f>
        <v>450000</v>
      </c>
    </row>
    <row r="61" spans="1:2" x14ac:dyDescent="0.25">
      <c r="B61" s="17"/>
    </row>
    <row r="62" spans="1:2" x14ac:dyDescent="0.25">
      <c r="B62" s="17"/>
    </row>
    <row r="63" spans="1:2" x14ac:dyDescent="0.25">
      <c r="B63" s="17"/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2016-12-26T15:42:08Z</dcterms:created>
  <dcterms:modified xsi:type="dcterms:W3CDTF">2017-01-14T21:15:39Z</dcterms:modified>
</cp:coreProperties>
</file>